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ily Plan" sheetId="2" state="visible" r:id="rId4"/>
    <sheet name="Weekly Rollup" sheetId="3" state="visible" r:id="rId5"/>
    <sheet name="Habit Tracker" sheetId="4" state="visible" r:id="rId6"/>
    <sheet name="Categori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<sst xmlns="http://schemas.openxmlformats.org/spreadsheetml/2006/main" count="133" uniqueCount="122">
  <si>
    <t xml:space="preserve">DAILY TIME PLANNER</t>
  </si>
  <si>
    <t xml:space="preserve">Built by sogaus  |  sogaus.com  |  Companion to 'Fix Your Schedule: 3 Principles and 5 Full Days'</t>
  </si>
  <si>
    <t xml:space="preserve">SET THIS UP FIRST</t>
  </si>
  <si>
    <t xml:space="preserve">Your wake time</t>
  </si>
  <si>
    <t xml:space="preserve">On the Daily Plan tab, cell C5. Type any time — 4:00 AM, 5:30 AM, 6:00 AM. The whole grid rebuilds itself from that one cell.</t>
  </si>
  <si>
    <t xml:space="preserve">Your bedtime</t>
  </si>
  <si>
    <t xml:space="preserve">Cell C6. The grid stops there. Set this BEFORE the wake time — that's the whole point of Principle 1.</t>
  </si>
  <si>
    <t xml:space="preserve">Block length</t>
  </si>
  <si>
    <t xml:space="preserve">Cell C7. Choose 15, 30, or 60 minutes. At 30 minutes the grid covers a full day; at 15 it covers about 12 hours, which is fine if you only time-box your working hours.</t>
  </si>
  <si>
    <t xml:space="preserve">THE TABS</t>
  </si>
  <si>
    <t xml:space="preserve">1. Daily Plan</t>
  </si>
  <si>
    <t xml:space="preserve">Your reusable one-day template. Set the Top 3 first, then fill the blocks.</t>
  </si>
  <si>
    <t xml:space="preserve">2. Weekly Rollup</t>
  </si>
  <si>
    <t xml:space="preserve">Hours by category, Monday to Sunday, against targets you set.</t>
  </si>
  <si>
    <t xml:space="preserve">3. Habit Tracker</t>
  </si>
  <si>
    <t xml:space="preserve">Seven habits, seven days. Type an x. Streaks and rates calculate themselves.</t>
  </si>
  <si>
    <t xml:space="preserve">4. Categories</t>
  </si>
  <si>
    <t xml:space="preserve">The eight category names the dropdowns use. Rename here and everything follows.</t>
  </si>
  <si>
    <t xml:space="preserve">THE RULES THAT MAKE IT WORK</t>
  </si>
  <si>
    <t xml:space="preserve">Bedtime first</t>
  </si>
  <si>
    <t xml:space="preserve">Pick when you sleep, then count backward. If the math leaves you under seven hours, the alarm is wrong — not your willpower.</t>
  </si>
  <si>
    <t xml:space="preserve">One protected block</t>
  </si>
  <si>
    <t xml:space="preserve">Ninety minutes nobody can book. Put it in the grid before anything else.</t>
  </si>
  <si>
    <t xml:space="preserve">Top 3, not top 10</t>
  </si>
  <si>
    <t xml:space="preserve">If everything is a priority, nothing is.</t>
  </si>
  <si>
    <t xml:space="preserve">Plan vs. Actual</t>
  </si>
  <si>
    <t xml:space="preserve">The Actual column is the whole point. Planning is easy; the gap is where the information is.</t>
  </si>
  <si>
    <t xml:space="preserve">30 days before judging</t>
  </si>
  <si>
    <t xml:space="preserve">Every routine in the source doc is a decade-old habit, not a hack.</t>
  </si>
  <si>
    <t xml:space="preserve">COLOR LEGEND</t>
  </si>
  <si>
    <t xml:space="preserve">Blue bold text</t>
  </si>
  <si>
    <t xml:space="preserve">You type here.</t>
  </si>
  <si>
    <t xml:space="preserve">Yellow fill</t>
  </si>
  <si>
    <t xml:space="preserve">Key inputs — these drive everything else.</t>
  </si>
  <si>
    <t xml:space="preserve">Black text</t>
  </si>
  <si>
    <t xml:space="preserve">Formula. Don't overwrite or it stops calculating.</t>
  </si>
  <si>
    <t xml:space="preserve">Grey / green fill</t>
  </si>
  <si>
    <t xml:space="preserve">Headers and calculated summaries.</t>
  </si>
  <si>
    <t xml:space="preserve">DAILY PLAN</t>
  </si>
  <si>
    <t xml:space="preserve">Date:</t>
  </si>
  <si>
    <t xml:space="preserve">YOUR DAY — change these and the grid below rebuilds</t>
  </si>
  <si>
    <t xml:space="preserve">TODAY BY CATEGORY</t>
  </si>
  <si>
    <t xml:space="preserve">Wake time</t>
  </si>
  <si>
    <t xml:space="preserve">Type 4:00 AM, 5:30 AM, 6:00 AM — whatever you actually get up.</t>
  </si>
  <si>
    <t xml:space="preserve">Category</t>
  </si>
  <si>
    <t xml:space="preserve">Planned</t>
  </si>
  <si>
    <t xml:space="preserve">Actual</t>
  </si>
  <si>
    <t xml:space="preserve">Gap</t>
  </si>
  <si>
    <t xml:space="preserve">Bedtime</t>
  </si>
  <si>
    <t xml:space="preserve">Set this FIRST, then work backward to the wake time.</t>
  </si>
  <si>
    <t xml:space="preserve">Block length (min)</t>
  </si>
  <si>
    <t xml:space="preserve">15, 30, or 60.</t>
  </si>
  <si>
    <t xml:space="preserve">Hours awake</t>
  </si>
  <si>
    <t xml:space="preserve">Sleep window</t>
  </si>
  <si>
    <t xml:space="preserve">hrs</t>
  </si>
  <si>
    <t xml:space="preserve">TOP 3 MUST-DOS  (write these within an hour of waking)</t>
  </si>
  <si>
    <t xml:space="preserve">Priority 1</t>
  </si>
  <si>
    <t xml:space="preserve">Priority 2</t>
  </si>
  <si>
    <t xml:space="preserve">Priority 3</t>
  </si>
  <si>
    <t xml:space="preserve">Mark column E with an x when a priority is done.</t>
  </si>
  <si>
    <t xml:space="preserve">TOTAL</t>
  </si>
  <si>
    <t xml:space="preserve">Time</t>
  </si>
  <si>
    <t xml:space="preserve">Block / Task</t>
  </si>
  <si>
    <t xml:space="preserve">Done</t>
  </si>
  <si>
    <t xml:space="preserve">Actual hrs</t>
  </si>
  <si>
    <t xml:space="preserve">Blocks available</t>
  </si>
  <si>
    <t xml:space="preserve">Quiet block — plan the day, no phone</t>
  </si>
  <si>
    <t xml:space="preserve">Deep Work</t>
  </si>
  <si>
    <t xml:space="preserve">x</t>
  </si>
  <si>
    <t xml:space="preserve">Blocks planned</t>
  </si>
  <si>
    <t xml:space="preserve">Blocks completed</t>
  </si>
  <si>
    <t xml:space="preserve">Completion rate</t>
  </si>
  <si>
    <t xml:space="preserve">Day unplanned</t>
  </si>
  <si>
    <t xml:space="preserve">Gap = Actual minus Planned. A big positive number means you underestimated the task; negative means the block never happened. That column is the only thing that improves next week's plan.</t>
  </si>
  <si>
    <t xml:space="preserve">Change the wake time in C5 and every row below rebuilds. Bedtime after midnight isn't supported — if that's you, set bedtime to 11:59 PM.</t>
  </si>
  <si>
    <t xml:space="preserve">WEEKLY ROLLUP</t>
  </si>
  <si>
    <t xml:space="preserve">Week of: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</si>
  <si>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</si>
  <si>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</si>
  <si>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</si>
  <si>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</si>
  <si>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</si>
  <si>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</si>
  <si>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</si>
  <si>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Total</t>
  </si>
  <si>
    <t xml:space="preserve">Target</t>
  </si>
  <si>
    <t xml:space="preserve">Variance</t>
  </si>
  <si>
    <t xml:space="preserve">TOTAL HOURS</t>
  </si>
  <si>
    <t xml:space="preserve">Unaccounted hours in the week</t>
  </si>
  <si>
    <t xml:space="preserve">168 hours in a week, minus everything you logged. Sleep lives in here — if the leftover drops under 50, sleep is what's being borrowed from.</t>
  </si>
  <si>
    <t xml:space="preserve">Targets in column K are starting suggestions. Overwrite them with what your week should actually look like.</t>
  </si>
  <si>
    <t xml:space="preserve">HABIT TRACKER</t>
  </si>
  <si>
    <t xml:space="preserve">Type an x on each day you did it. Seven habits is the ceiling — pick fewer if you're starting out.</t>
  </si>
  <si>
    <t xml:space="preserve">Habit</t>
  </si>
  <si>
    <t xml:space="preserve">Days</t>
  </si>
  <si>
    <t xml:space="preserve">Rate</t>
  </si>
  <si>
    <t xml:space="preserve">Up at my target wake time</t>
  </si>
  <si>
    <t xml:space="preserve">In bed by my target bedtime</t>
  </si>
  <si>
    <t xml:space="preserve">Protected 90-minute block (no phone)</t>
  </si>
  <si>
    <t xml:space="preserve">Workout / movement</t>
  </si>
  <si>
    <t xml:space="preserve">Customer messages before dashboards</t>
  </si>
  <si>
    <t xml:space="preserve">Top 3 written within an hour of waking</t>
  </si>
  <si>
    <t xml:space="preserve">DAILY SCORE</t>
  </si>
  <si>
    <t xml:space="preserve">Aim for 80%, not 100%. A streak you can't miss is a streak you'll quit. Row 12 is blank on purpose — add your own.</t>
  </si>
  <si>
    <t xml:space="preserve">CATEGORIES</t>
  </si>
  <si>
    <t xml:space="preserve">What belongs here</t>
  </si>
  <si>
    <t xml:space="preserve">Uninterrupted, high-value creative or strategic work. No phone.</t>
  </si>
  <si>
    <t xml:space="preserve">Client Work</t>
  </si>
  <si>
    <t xml:space="preserve">Billable delivery — the work clients are actually paying for.</t>
  </si>
  <si>
    <t xml:space="preserve">Sales / Outreach</t>
  </si>
  <si>
    <t xml:space="preserve">Prospecting, calls, follow-ups, proposals, networking.</t>
  </si>
  <si>
    <t xml:space="preserve">Admin</t>
  </si>
  <si>
    <t xml:space="preserve">Email, invoicing, bookkeeping, scheduling, filing.</t>
  </si>
  <si>
    <t xml:space="preserve">Fitness</t>
  </si>
  <si>
    <t xml:space="preserve">Training, walking, cardio — anything that is a scheduled appointment.</t>
  </si>
  <si>
    <t xml:space="preserve">Family / Personal</t>
  </si>
  <si>
    <t xml:space="preserve">Meals, kids, partner, friends, errands that matter.</t>
  </si>
  <si>
    <t xml:space="preserve">Learning</t>
  </si>
  <si>
    <t xml:space="preserve">Reading, courses, skill practice, industry study.</t>
  </si>
  <si>
    <t xml:space="preserve">Buffer / Rest</t>
  </si>
  <si>
    <t xml:space="preserve">Transit, breaks, recovery, slack. Plan for it or it eats the day.</t>
  </si>
  <si>
    <t xml:space="preserve">Rename any category above and the dropdowns and summaries update automatically.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</si>
</sst>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\ AM/PM"/>
    <numFmt numFmtId="166" formatCode="0.00"/>
    <numFmt numFmtId="167" formatCode="0"/>
    <numFmt numFmtId="168" formatCode="0.0"/>
    <numFmt numFmtId="169" formatCode="General"/>
    <numFmt numFmtId="170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8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AFAFA"/>
      </patternFill>
    </fill>
    <fill>
      <patternFill patternType="solid">
        <fgColor rgb="FFFFF2CC"/>
        <bgColor rgb="FFF2F2F2"/>
      </patternFill>
    </fill>
    <fill>
      <patternFill patternType="solid">
        <fgColor rgb="FF2E5C9A"/>
        <bgColor rgb="FF333399"/>
      </patternFill>
    </fill>
    <fill>
      <patternFill patternType="solid">
        <fgColor rgb="FFE2EFDA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2F2F2"/>
        </patternFill>
      </fill>
    </dxf>
    <dxf>
      <font>
        <color rgb="FFFFFFFF"/>
      </font>
      <fill>
        <patternFill>
          <bgColor rgb="FFFAFAF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2E5C9A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A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80"/>
  </cols>
  <sheetData>
    <row r="2" customFormat="false" ht="27.75" hidden="false" customHeight="tru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5" customFormat="false" ht="19.5" hidden="false" customHeight="true" outlineLevel="0" collapsed="false">
      <c r="B5" s="3" t="s">
        <v>2</v>
      </c>
      <c r="C5" s="4"/>
    </row>
    <row r="6" customFormat="false" ht="30" hidden="false" customHeight="true" outlineLevel="0" collapsed="false">
      <c r="B6" s="5" t="s">
        <v>3</v>
      </c>
      <c r="C6" s="6" t="s">
        <v>4</v>
      </c>
    </row>
    <row r="7" customFormat="false" ht="30" hidden="false" customHeight="true" outlineLevel="0" collapsed="false">
      <c r="B7" s="5" t="s">
        <v>5</v>
      </c>
      <c r="C7" s="6" t="s">
        <v>6</v>
      </c>
    </row>
    <row r="8" customFormat="false" ht="30" hidden="false" customHeight="true" outlineLevel="0" collapsed="false">
      <c r="B8" s="5" t="s">
        <v>7</v>
      </c>
      <c r="C8" s="6" t="s">
        <v>8</v>
      </c>
    </row>
    <row r="10" customFormat="false" ht="19.5" hidden="false" customHeight="true" outlineLevel="0" collapsed="false">
      <c r="B10" s="3" t="s">
        <v>9</v>
      </c>
      <c r="C10" s="4"/>
    </row>
    <row r="11" customFormat="false" ht="30" hidden="false" customHeight="true" outlineLevel="0" collapsed="false">
      <c r="B11" s="5" t="s">
        <v>10</v>
      </c>
      <c r="C11" s="6" t="s">
        <v>11</v>
      </c>
    </row>
    <row r="12" customFormat="false" ht="30" hidden="false" customHeight="true" outlineLevel="0" collapsed="false">
      <c r="B12" s="5" t="s">
        <v>12</v>
      </c>
      <c r="C12" s="6" t="s">
        <v>13</v>
      </c>
    </row>
    <row r="13" customFormat="false" ht="30" hidden="false" customHeight="true" outlineLevel="0" collapsed="false">
      <c r="B13" s="5" t="s">
        <v>14</v>
      </c>
      <c r="C13" s="6" t="s">
        <v>15</v>
      </c>
    </row>
    <row r="14" customFormat="false" ht="30" hidden="false" customHeight="true" outlineLevel="0" collapsed="false">
      <c r="B14" s="5" t="s">
        <v>16</v>
      </c>
      <c r="C14" s="6" t="s">
        <v>17</v>
      </c>
    </row>
    <row r="16" customFormat="false" ht="19.5" hidden="false" customHeight="true" outlineLevel="0" collapsed="false">
      <c r="B16" s="3" t="s">
        <v>18</v>
      </c>
      <c r="C16" s="4"/>
    </row>
    <row r="17" customFormat="false" ht="30" hidden="false" customHeight="true" outlineLevel="0" collapsed="false">
      <c r="B17" s="5" t="s">
        <v>19</v>
      </c>
      <c r="C17" s="6" t="s">
        <v>20</v>
      </c>
    </row>
    <row r="18" customFormat="false" ht="30" hidden="false" customHeight="true" outlineLevel="0" collapsed="false">
      <c r="B18" s="5" t="s">
        <v>21</v>
      </c>
      <c r="C18" s="6" t="s">
        <v>22</v>
      </c>
    </row>
    <row r="19" customFormat="false" ht="30" hidden="false" customHeight="true" outlineLevel="0" collapsed="false">
      <c r="B19" s="5" t="s">
        <v>23</v>
      </c>
      <c r="C19" s="6" t="s">
        <v>24</v>
      </c>
    </row>
    <row r="20" customFormat="false" ht="30" hidden="false" customHeight="true" outlineLevel="0" collapsed="false">
      <c r="B20" s="5" t="s">
        <v>25</v>
      </c>
      <c r="C20" s="6" t="s">
        <v>26</v>
      </c>
    </row>
    <row r="21" customFormat="false" ht="30" hidden="false" customHeight="true" outlineLevel="0" collapsed="false">
      <c r="B21" s="5" t="s">
        <v>27</v>
      </c>
      <c r="C21" s="6" t="s">
        <v>28</v>
      </c>
    </row>
    <row r="23" customFormat="false" ht="19.5" hidden="false" customHeight="true" outlineLevel="0" collapsed="false">
      <c r="B23" s="3" t="s">
        <v>29</v>
      </c>
      <c r="C23" s="4"/>
    </row>
    <row r="24" customFormat="false" ht="30" hidden="false" customHeight="true" outlineLevel="0" collapsed="false">
      <c r="B24" s="5" t="s">
        <v>30</v>
      </c>
      <c r="C24" s="6" t="s">
        <v>31</v>
      </c>
    </row>
    <row r="25" customFormat="false" ht="30" hidden="false" customHeight="true" outlineLevel="0" collapsed="false">
      <c r="B25" s="5" t="s">
        <v>32</v>
      </c>
      <c r="C25" s="6" t="s">
        <v>33</v>
      </c>
    </row>
    <row r="26" customFormat="false" ht="30" hidden="false" customHeight="true" outlineLevel="0" collapsed="false">
      <c r="B26" s="5" t="s">
        <v>34</v>
      </c>
      <c r="C26" s="6" t="s">
        <v>35</v>
      </c>
    </row>
    <row r="27" customFormat="false" ht="30" hidden="false" customHeight="true" outlineLevel="0" collapsed="false">
      <c r="B27" s="5" t="s">
        <v>36</v>
      </c>
      <c r="C27" s="6" t="s">
        <v>37</v>
      </c>
    </row>
  </sheetData>
  <mergeCells count="2">
    <mergeCell ref="B2:C2"/>
    <mergeCell ref="B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6" topLeftCell="B17" activePane="bottomRight" state="frozen"/>
      <selection pane="topLeft" activeCell="A1" activeCellId="0" sqref="A1"/>
      <selection pane="topRight" activeCell="B1" activeCellId="0" sqref="B1"/>
      <selection pane="bottomLeft" activeCell="A17" activeCellId="0" sqref="A1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40"/>
    <col collapsed="false" customWidth="true" hidden="false" outlineLevel="0" max="4" min="4" style="0" width="19"/>
    <col collapsed="false" customWidth="true" hidden="false" outlineLevel="0" max="6" min="5" style="0" width="9"/>
    <col collapsed="false" customWidth="true" hidden="false" outlineLevel="0" max="7" min="7" style="0" width="3"/>
    <col collapsed="false" customWidth="true" hidden="false" outlineLevel="0" max="8" min="8" style="0" width="20"/>
    <col collapsed="false" customWidth="true" hidden="false" outlineLevel="0" max="11" min="9" style="0" width="12"/>
  </cols>
  <sheetData>
    <row r="2" customFormat="false" ht="25.5" hidden="false" customHeight="true" outlineLevel="0" collapsed="false">
      <c r="B2" s="1" t="s">
        <v>38</v>
      </c>
      <c r="C2" s="1"/>
      <c r="D2" s="1"/>
      <c r="E2" s="1"/>
      <c r="F2" s="1"/>
    </row>
    <row r="3" customFormat="false" ht="15" hidden="false" customHeight="false" outlineLevel="0" collapsed="false">
      <c r="B3" s="5" t="s">
        <v>39</v>
      </c>
      <c r="C3" s="7"/>
    </row>
    <row r="4" customFormat="false" ht="15" hidden="false" customHeight="false" outlineLevel="0" collapsed="false">
      <c r="B4" s="8" t="s">
        <v>40</v>
      </c>
      <c r="C4" s="8"/>
      <c r="D4" s="8"/>
      <c r="E4" s="8"/>
      <c r="F4" s="8"/>
      <c r="H4" s="8" t="s">
        <v>41</v>
      </c>
      <c r="I4" s="8"/>
      <c r="J4" s="8"/>
      <c r="K4" s="8"/>
    </row>
    <row r="5" customFormat="false" ht="15" hidden="false" customHeight="false" outlineLevel="0" collapsed="false">
      <c r="B5" s="5" t="s">
        <v>42</v>
      </c>
      <c r="C5" s="9" t="n">
        <v>0.208333333333333</v>
      </c>
      <c r="D5" s="10" t="s">
        <v>43</v>
      </c>
      <c r="E5" s="10"/>
      <c r="F5" s="10"/>
      <c r="H5" s="11" t="s">
        <v>44</v>
      </c>
      <c r="I5" s="11" t="s">
        <v>45</v>
      </c>
      <c r="J5" s="11" t="s">
        <v>46</v>
      </c>
      <c r="K5" s="11" t="s">
        <v>47</v>
      </c>
    </row>
    <row r="6" customFormat="false" ht="15" hidden="false" customHeight="false" outlineLevel="0" collapsed="false">
      <c r="B6" s="5" t="s">
        <v>48</v>
      </c>
      <c r="C6" s="9" t="n">
        <v>0.916666666666667</v>
      </c>
      <c r="D6" s="10" t="s">
        <v>49</v>
      </c>
      <c r="E6" s="10"/>
      <c r="F6" s="10"/>
      <c r="H6" s="12" t="str">
        <f aca="false">Categories!$B$5</f>
        <v>Deep Work</v>
      </c>
      <c r="I6" s="13" t="n">
        <f aca="false">COUNTIFS($D$17:$D$76,$H6)*($C$7/60)</f>
        <v>0.5</v>
      </c>
      <c r="J6" s="13" t="n">
        <f aca="false">SUMIFS($F$17:$F$76,$D$17:$D$76,$H6)</f>
        <v>0.5</v>
      </c>
      <c r="K6" s="13" t="n">
        <f aca="false">J6-I6</f>
        <v>0</v>
      </c>
    </row>
    <row r="7" customFormat="false" ht="15" hidden="false" customHeight="false" outlineLevel="0" collapsed="false">
      <c r="B7" s="5" t="s">
        <v>50</v>
      </c>
      <c r="C7" s="14" t="n">
        <v>30</v>
      </c>
      <c r="D7" s="10" t="s">
        <v>51</v>
      </c>
      <c r="E7" s="10"/>
      <c r="F7" s="10"/>
      <c r="H7" s="12" t="str">
        <f aca="false">Categories!$B$6</f>
        <v>Client Work</v>
      </c>
      <c r="I7" s="13" t="n">
        <f aca="false">COUNTIFS($D$17:$D$76,$H7)*($C$7/60)</f>
        <v>0</v>
      </c>
      <c r="J7" s="13" t="n">
        <f aca="false">SUMIFS($F$17:$F$76,$D$17:$D$76,$H7)</f>
        <v>0</v>
      </c>
      <c r="K7" s="13" t="n">
        <f aca="false">J7-I7</f>
        <v>0</v>
      </c>
    </row>
    <row r="8" customFormat="false" ht="15" hidden="false" customHeight="false" outlineLevel="0" collapsed="false">
      <c r="B8" s="5" t="s">
        <v>52</v>
      </c>
      <c r="C8" s="15" t="n">
        <f aca="false">($C$6-$C$5)*24</f>
        <v>17</v>
      </c>
      <c r="D8" s="5" t="s">
        <v>53</v>
      </c>
      <c r="E8" s="15" t="n">
        <f aca="false">24-C8</f>
        <v>7</v>
      </c>
      <c r="F8" s="16" t="s">
        <v>54</v>
      </c>
      <c r="H8" s="12" t="str">
        <f aca="false">Categories!$B$7</f>
        <v>Sales / Outreach</v>
      </c>
      <c r="I8" s="13" t="n">
        <f aca="false">COUNTIFS($D$17:$D$76,$H8)*($C$7/60)</f>
        <v>0</v>
      </c>
      <c r="J8" s="13" t="n">
        <f aca="false">SUMIFS($F$17:$F$76,$D$17:$D$76,$H8)</f>
        <v>0</v>
      </c>
      <c r="K8" s="13" t="n">
        <f aca="false">J8-I8</f>
        <v>0</v>
      </c>
    </row>
    <row r="9" customFormat="false" ht="15" hidden="false" customHeight="false" outlineLevel="0" collapsed="false">
      <c r="H9" s="12" t="str">
        <f aca="false">Categories!$B$8</f>
        <v>Admin</v>
      </c>
      <c r="I9" s="13" t="n">
        <f aca="false">COUNTIFS($D$17:$D$76,$H9)*($C$7/60)</f>
        <v>0</v>
      </c>
      <c r="J9" s="13" t="n">
        <f aca="false">SUMIFS($F$17:$F$76,$D$17:$D$76,$H9)</f>
        <v>0</v>
      </c>
      <c r="K9" s="13" t="n">
        <f aca="false">J9-I9</f>
        <v>0</v>
      </c>
    </row>
    <row r="10" customFormat="false" ht="15" hidden="false" customHeight="false" outlineLevel="0" collapsed="false">
      <c r="B10" s="8" t="s">
        <v>55</v>
      </c>
      <c r="C10" s="8"/>
      <c r="D10" s="8"/>
      <c r="E10" s="8"/>
      <c r="F10" s="8"/>
      <c r="H10" s="12" t="str">
        <f aca="false">Categories!$B$9</f>
        <v>Fitness</v>
      </c>
      <c r="I10" s="13" t="n">
        <f aca="false">COUNTIFS($D$17:$D$76,$H10)*($C$7/60)</f>
        <v>0</v>
      </c>
      <c r="J10" s="13" t="n">
        <f aca="false">SUMIFS($F$17:$F$76,$D$17:$D$76,$H10)</f>
        <v>0</v>
      </c>
      <c r="K10" s="13" t="n">
        <f aca="false">J10-I10</f>
        <v>0</v>
      </c>
    </row>
    <row r="11" customFormat="false" ht="15" hidden="false" customHeight="false" outlineLevel="0" collapsed="false">
      <c r="B11" s="5" t="s">
        <v>56</v>
      </c>
      <c r="C11" s="7"/>
      <c r="D11" s="7"/>
      <c r="E11" s="17"/>
      <c r="H11" s="12" t="str">
        <f aca="false">Categories!$B$10</f>
        <v>Family / Personal</v>
      </c>
      <c r="I11" s="13" t="n">
        <f aca="false">COUNTIFS($D$17:$D$76,$H11)*($C$7/60)</f>
        <v>0</v>
      </c>
      <c r="J11" s="13" t="n">
        <f aca="false">SUMIFS($F$17:$F$76,$D$17:$D$76,$H11)</f>
        <v>0</v>
      </c>
      <c r="K11" s="13" t="n">
        <f aca="false">J11-I11</f>
        <v>0</v>
      </c>
    </row>
    <row r="12" customFormat="false" ht="15" hidden="false" customHeight="false" outlineLevel="0" collapsed="false">
      <c r="B12" s="5" t="s">
        <v>57</v>
      </c>
      <c r="C12" s="7"/>
      <c r="D12" s="7"/>
      <c r="E12" s="17"/>
      <c r="H12" s="12" t="str">
        <f aca="false">Categories!$B$11</f>
        <v>Learning</v>
      </c>
      <c r="I12" s="13" t="n">
        <f aca="false">COUNTIFS($D$17:$D$76,$H12)*($C$7/60)</f>
        <v>0</v>
      </c>
      <c r="J12" s="13" t="n">
        <f aca="false">SUMIFS($F$17:$F$76,$D$17:$D$76,$H12)</f>
        <v>0</v>
      </c>
      <c r="K12" s="13" t="n">
        <f aca="false">J12-I12</f>
        <v>0</v>
      </c>
    </row>
    <row r="13" customFormat="false" ht="15" hidden="false" customHeight="false" outlineLevel="0" collapsed="false">
      <c r="B13" s="5" t="s">
        <v>58</v>
      </c>
      <c r="C13" s="7"/>
      <c r="D13" s="7"/>
      <c r="E13" s="17"/>
      <c r="H13" s="12" t="str">
        <f aca="false">Categories!$B$12</f>
        <v>Buffer / Rest</v>
      </c>
      <c r="I13" s="13" t="n">
        <f aca="false">COUNTIFS($D$17:$D$76,$H13)*($C$7/60)</f>
        <v>0</v>
      </c>
      <c r="J13" s="13" t="n">
        <f aca="false">SUMIFS($F$17:$F$76,$D$17:$D$76,$H13)</f>
        <v>0</v>
      </c>
      <c r="K13" s="13" t="n">
        <f aca="false">J13-I13</f>
        <v>0</v>
      </c>
    </row>
    <row r="14" customFormat="false" ht="15" hidden="false" customHeight="false" outlineLevel="0" collapsed="false">
      <c r="B14" s="10" t="s">
        <v>59</v>
      </c>
      <c r="C14" s="10"/>
      <c r="D14" s="10"/>
      <c r="E14" s="10"/>
      <c r="F14" s="10"/>
      <c r="H14" s="18" t="s">
        <v>60</v>
      </c>
      <c r="I14" s="19" t="n">
        <f aca="false">SUM(I6:I13)</f>
        <v>0.5</v>
      </c>
      <c r="J14" s="19" t="n">
        <f aca="false">SUM(J6:J13)</f>
        <v>0.5</v>
      </c>
      <c r="K14" s="19" t="n">
        <f aca="false">SUM(K6:K13)</f>
        <v>0</v>
      </c>
    </row>
    <row r="16" customFormat="false" ht="15" hidden="false" customHeight="false" outlineLevel="0" collapsed="false">
      <c r="B16" s="11" t="s">
        <v>61</v>
      </c>
      <c r="C16" s="11" t="s">
        <v>62</v>
      </c>
      <c r="D16" s="11" t="s">
        <v>44</v>
      </c>
      <c r="E16" s="11" t="s">
        <v>63</v>
      </c>
      <c r="F16" s="11" t="s">
        <v>64</v>
      </c>
      <c r="H16" s="20" t="s">
        <v>65</v>
      </c>
      <c r="I16" s="21" t="n">
        <f aca="false">COUNT($B$17:$B$76)</f>
        <v>35</v>
      </c>
    </row>
    <row r="17" customFormat="false" ht="15.75" hidden="false" customHeight="true" outlineLevel="0" collapsed="false">
      <c r="B17" s="22" t="n">
        <f aca="false">$C$5</f>
        <v>0.208333333333333</v>
      </c>
      <c r="C17" s="23" t="s">
        <v>66</v>
      </c>
      <c r="D17" s="23" t="s">
        <v>67</v>
      </c>
      <c r="E17" s="24" t="s">
        <v>68</v>
      </c>
      <c r="F17" s="25" t="n">
        <v>0.5</v>
      </c>
      <c r="H17" s="20" t="s">
        <v>69</v>
      </c>
      <c r="I17" s="21" t="n">
        <f aca="false">COUNTA($D$17:$D$76)</f>
        <v>1</v>
      </c>
    </row>
    <row r="18" customFormat="false" ht="15.75" hidden="false" customHeight="true" outlineLevel="0" collapsed="false">
      <c r="B18" s="22" t="n">
        <f aca="false">IF($B17="","",IF($B17+TIME(0,$C$7,0)&gt;$C$6,"",$B17+TIME(0,$C$7,0)))</f>
        <v>0.229166666666667</v>
      </c>
      <c r="C18" s="23"/>
      <c r="D18" s="23"/>
      <c r="E18" s="24"/>
      <c r="F18" s="25"/>
      <c r="H18" s="20" t="s">
        <v>70</v>
      </c>
      <c r="I18" s="21" t="n">
        <f aca="false">COUNTIF($E$17:$E$76,"x")</f>
        <v>1</v>
      </c>
    </row>
    <row r="19" customFormat="false" ht="15.75" hidden="false" customHeight="true" outlineLevel="0" collapsed="false">
      <c r="B19" s="22" t="n">
        <f aca="false">IF($B18="","",IF($B18+TIME(0,$C$7,0)&gt;$C$6,"",$B18+TIME(0,$C$7,0)))</f>
        <v>0.25</v>
      </c>
      <c r="C19" s="23"/>
      <c r="D19" s="23"/>
      <c r="E19" s="24"/>
      <c r="F19" s="25"/>
      <c r="H19" s="5" t="s">
        <v>71</v>
      </c>
      <c r="I19" s="26" t="n">
        <f aca="false">IFERROR(I18/I17,0)</f>
        <v>1</v>
      </c>
    </row>
    <row r="20" customFormat="false" ht="15.75" hidden="false" customHeight="true" outlineLevel="0" collapsed="false">
      <c r="B20" s="22" t="n">
        <f aca="false">IF($B19="","",IF($B19+TIME(0,$C$7,0)&gt;$C$6,"",$B19+TIME(0,$C$7,0)))</f>
        <v>0.270833333333333</v>
      </c>
      <c r="C20" s="23"/>
      <c r="D20" s="23"/>
      <c r="E20" s="24"/>
      <c r="F20" s="25"/>
      <c r="H20" s="5" t="s">
        <v>72</v>
      </c>
      <c r="I20" s="26" t="n">
        <f aca="false">IFERROR(1-I17/I16,0)</f>
        <v>0.971428571428571</v>
      </c>
    </row>
    <row r="21" customFormat="false" ht="15.75" hidden="false" customHeight="true" outlineLevel="0" collapsed="false">
      <c r="B21" s="22" t="n">
        <f aca="false">IF($B20="","",IF($B20+TIME(0,$C$7,0)&gt;$C$6,"",$B20+TIME(0,$C$7,0)))</f>
        <v>0.291666666666667</v>
      </c>
      <c r="C21" s="23"/>
      <c r="D21" s="23"/>
      <c r="E21" s="24"/>
      <c r="F21" s="25"/>
    </row>
    <row r="22" customFormat="false" ht="15.75" hidden="false" customHeight="true" outlineLevel="0" collapsed="false">
      <c r="B22" s="22" t="n">
        <f aca="false">IF($B21="","",IF($B21+TIME(0,$C$7,0)&gt;$C$6,"",$B21+TIME(0,$C$7,0)))</f>
        <v>0.3125</v>
      </c>
      <c r="C22" s="23"/>
      <c r="D22" s="23"/>
      <c r="E22" s="24"/>
      <c r="F22" s="25"/>
      <c r="H22" s="27" t="s">
        <v>73</v>
      </c>
      <c r="I22" s="27"/>
      <c r="J22" s="27"/>
      <c r="K22" s="27"/>
    </row>
    <row r="23" customFormat="false" ht="15.75" hidden="false" customHeight="true" outlineLevel="0" collapsed="false">
      <c r="B23" s="22" t="n">
        <f aca="false">IF($B22="","",IF($B22+TIME(0,$C$7,0)&gt;$C$6,"",$B22+TIME(0,$C$7,0)))</f>
        <v>0.333333333333333</v>
      </c>
      <c r="C23" s="23"/>
      <c r="D23" s="23"/>
      <c r="E23" s="24"/>
      <c r="F23" s="25"/>
      <c r="H23" s="27"/>
      <c r="I23" s="27"/>
      <c r="J23" s="27"/>
      <c r="K23" s="27"/>
    </row>
    <row r="24" customFormat="false" ht="15.75" hidden="false" customHeight="true" outlineLevel="0" collapsed="false">
      <c r="B24" s="22" t="n">
        <f aca="false">IF($B23="","",IF($B23+TIME(0,$C$7,0)&gt;$C$6,"",$B23+TIME(0,$C$7,0)))</f>
        <v>0.354166666666667</v>
      </c>
      <c r="C24" s="23"/>
      <c r="D24" s="23"/>
      <c r="E24" s="24"/>
      <c r="F24" s="25"/>
      <c r="H24" s="27"/>
      <c r="I24" s="27"/>
      <c r="J24" s="27"/>
      <c r="K24" s="27"/>
    </row>
    <row r="25" customFormat="false" ht="15.75" hidden="false" customHeight="true" outlineLevel="0" collapsed="false">
      <c r="B25" s="22" t="n">
        <f aca="false">IF($B24="","",IF($B24+TIME(0,$C$7,0)&gt;$C$6,"",$B24+TIME(0,$C$7,0)))</f>
        <v>0.375</v>
      </c>
      <c r="C25" s="23"/>
      <c r="D25" s="23"/>
      <c r="E25" s="24"/>
      <c r="F25" s="25"/>
      <c r="H25" s="27"/>
      <c r="I25" s="27"/>
      <c r="J25" s="27"/>
      <c r="K25" s="27"/>
    </row>
    <row r="26" customFormat="false" ht="15.75" hidden="false" customHeight="true" outlineLevel="0" collapsed="false">
      <c r="B26" s="22" t="n">
        <f aca="false">IF($B25="","",IF($B25+TIME(0,$C$7,0)&gt;$C$6,"",$B25+TIME(0,$C$7,0)))</f>
        <v>0.395833333333333</v>
      </c>
      <c r="C26" s="23"/>
      <c r="D26" s="23"/>
      <c r="E26" s="24"/>
      <c r="F26" s="25"/>
    </row>
    <row r="27" customFormat="false" ht="15.75" hidden="false" customHeight="true" outlineLevel="0" collapsed="false">
      <c r="B27" s="22" t="n">
        <f aca="false">IF($B26="","",IF($B26+TIME(0,$C$7,0)&gt;$C$6,"",$B26+TIME(0,$C$7,0)))</f>
        <v>0.416666666666667</v>
      </c>
      <c r="C27" s="23"/>
      <c r="D27" s="23"/>
      <c r="E27" s="24"/>
      <c r="F27" s="25"/>
      <c r="H27" s="27" t="s">
        <v>74</v>
      </c>
      <c r="I27" s="27"/>
      <c r="J27" s="27"/>
      <c r="K27" s="27"/>
    </row>
    <row r="28" customFormat="false" ht="15.75" hidden="false" customHeight="true" outlineLevel="0" collapsed="false">
      <c r="B28" s="22" t="n">
        <f aca="false">IF($B27="","",IF($B27+TIME(0,$C$7,0)&gt;$C$6,"",$B27+TIME(0,$C$7,0)))</f>
        <v>0.4375</v>
      </c>
      <c r="C28" s="23"/>
      <c r="D28" s="23"/>
      <c r="E28" s="24"/>
      <c r="F28" s="25"/>
      <c r="H28" s="27"/>
      <c r="I28" s="27"/>
      <c r="J28" s="27"/>
      <c r="K28" s="27"/>
    </row>
    <row r="29" customFormat="false" ht="15.75" hidden="false" customHeight="true" outlineLevel="0" collapsed="false">
      <c r="B29" s="22" t="n">
        <f aca="false">IF($B28="","",IF($B28+TIME(0,$C$7,0)&gt;$C$6,"",$B28+TIME(0,$C$7,0)))</f>
        <v>0.458333333333333</v>
      </c>
      <c r="C29" s="23"/>
      <c r="D29" s="23"/>
      <c r="E29" s="24"/>
      <c r="F29" s="25"/>
      <c r="H29" s="27"/>
      <c r="I29" s="27"/>
      <c r="J29" s="27"/>
      <c r="K29" s="27"/>
    </row>
    <row r="30" customFormat="false" ht="15.75" hidden="false" customHeight="true" outlineLevel="0" collapsed="false">
      <c r="B30" s="22" t="n">
        <f aca="false">IF($B29="","",IF($B29+TIME(0,$C$7,0)&gt;$C$6,"",$B29+TIME(0,$C$7,0)))</f>
        <v>0.479166666666667</v>
      </c>
      <c r="C30" s="23"/>
      <c r="D30" s="23"/>
      <c r="E30" s="24"/>
      <c r="F30" s="25"/>
    </row>
    <row r="31" customFormat="false" ht="15.75" hidden="false" customHeight="true" outlineLevel="0" collapsed="false">
      <c r="B31" s="22" t="n">
        <f aca="false">IF($B30="","",IF($B30+TIME(0,$C$7,0)&gt;$C$6,"",$B30+TIME(0,$C$7,0)))</f>
        <v>0.5</v>
      </c>
      <c r="C31" s="23"/>
      <c r="D31" s="23"/>
      <c r="E31" s="24"/>
      <c r="F31" s="25"/>
    </row>
    <row r="32" customFormat="false" ht="15.75" hidden="false" customHeight="true" outlineLevel="0" collapsed="false">
      <c r="B32" s="22" t="n">
        <f aca="false">IF($B31="","",IF($B31+TIME(0,$C$7,0)&gt;$C$6,"",$B31+TIME(0,$C$7,0)))</f>
        <v>0.520833333333333</v>
      </c>
      <c r="C32" s="23"/>
      <c r="D32" s="23"/>
      <c r="E32" s="24"/>
      <c r="F32" s="25"/>
    </row>
    <row r="33" customFormat="false" ht="15.75" hidden="false" customHeight="true" outlineLevel="0" collapsed="false">
      <c r="B33" s="22" t="n">
        <f aca="false">IF($B32="","",IF($B32+TIME(0,$C$7,0)&gt;$C$6,"",$B32+TIME(0,$C$7,0)))</f>
        <v>0.541666666666667</v>
      </c>
      <c r="C33" s="23"/>
      <c r="D33" s="23"/>
      <c r="E33" s="24"/>
      <c r="F33" s="25"/>
    </row>
    <row r="34" customFormat="false" ht="15.75" hidden="false" customHeight="true" outlineLevel="0" collapsed="false">
      <c r="B34" s="22" t="n">
        <f aca="false">IF($B33="","",IF($B33+TIME(0,$C$7,0)&gt;$C$6,"",$B33+TIME(0,$C$7,0)))</f>
        <v>0.5625</v>
      </c>
      <c r="C34" s="23"/>
      <c r="D34" s="23"/>
      <c r="E34" s="24"/>
      <c r="F34" s="25"/>
    </row>
    <row r="35" customFormat="false" ht="15.75" hidden="false" customHeight="true" outlineLevel="0" collapsed="false">
      <c r="B35" s="22" t="n">
        <f aca="false">IF($B34="","",IF($B34+TIME(0,$C$7,0)&gt;$C$6,"",$B34+TIME(0,$C$7,0)))</f>
        <v>0.583333333333333</v>
      </c>
      <c r="C35" s="23"/>
      <c r="D35" s="23"/>
      <c r="E35" s="24"/>
      <c r="F35" s="25"/>
    </row>
    <row r="36" customFormat="false" ht="15.75" hidden="false" customHeight="true" outlineLevel="0" collapsed="false">
      <c r="B36" s="22" t="n">
        <f aca="false">IF($B35="","",IF($B35+TIME(0,$C$7,0)&gt;$C$6,"",$B35+TIME(0,$C$7,0)))</f>
        <v>0.604166666666667</v>
      </c>
      <c r="C36" s="23"/>
      <c r="D36" s="23"/>
      <c r="E36" s="24"/>
      <c r="F36" s="25"/>
    </row>
    <row r="37" customFormat="false" ht="15.75" hidden="false" customHeight="true" outlineLevel="0" collapsed="false">
      <c r="B37" s="22" t="n">
        <f aca="false">IF($B36="","",IF($B36+TIME(0,$C$7,0)&gt;$C$6,"",$B36+TIME(0,$C$7,0)))</f>
        <v>0.625</v>
      </c>
      <c r="C37" s="23"/>
      <c r="D37" s="23"/>
      <c r="E37" s="24"/>
      <c r="F37" s="25"/>
    </row>
    <row r="38" customFormat="false" ht="15.75" hidden="false" customHeight="true" outlineLevel="0" collapsed="false">
      <c r="B38" s="22" t="n">
        <f aca="false">IF($B37="","",IF($B37+TIME(0,$C$7,0)&gt;$C$6,"",$B37+TIME(0,$C$7,0)))</f>
        <v>0.645833333333333</v>
      </c>
      <c r="C38" s="23"/>
      <c r="D38" s="23"/>
      <c r="E38" s="24"/>
      <c r="F38" s="25"/>
    </row>
    <row r="39" customFormat="false" ht="15.75" hidden="false" customHeight="true" outlineLevel="0" collapsed="false">
      <c r="B39" s="22" t="n">
        <f aca="false">IF($B38="","",IF($B38+TIME(0,$C$7,0)&gt;$C$6,"",$B38+TIME(0,$C$7,0)))</f>
        <v>0.666666666666667</v>
      </c>
      <c r="C39" s="23"/>
      <c r="D39" s="23"/>
      <c r="E39" s="24"/>
      <c r="F39" s="25"/>
    </row>
    <row r="40" customFormat="false" ht="15.75" hidden="false" customHeight="true" outlineLevel="0" collapsed="false">
      <c r="B40" s="22" t="n">
        <f aca="false">IF($B39="","",IF($B39+TIME(0,$C$7,0)&gt;$C$6,"",$B39+TIME(0,$C$7,0)))</f>
        <v>0.6875</v>
      </c>
      <c r="C40" s="23"/>
      <c r="D40" s="23"/>
      <c r="E40" s="24"/>
      <c r="F40" s="25"/>
    </row>
    <row r="41" customFormat="false" ht="15.75" hidden="false" customHeight="true" outlineLevel="0" collapsed="false">
      <c r="B41" s="22" t="n">
        <f aca="false">IF($B40="","",IF($B40+TIME(0,$C$7,0)&gt;$C$6,"",$B40+TIME(0,$C$7,0)))</f>
        <v>0.708333333333333</v>
      </c>
      <c r="C41" s="23"/>
      <c r="D41" s="23"/>
      <c r="E41" s="24"/>
      <c r="F41" s="25"/>
    </row>
    <row r="42" customFormat="false" ht="15.75" hidden="false" customHeight="true" outlineLevel="0" collapsed="false">
      <c r="B42" s="22" t="n">
        <f aca="false">IF($B41="","",IF($B41+TIME(0,$C$7,0)&gt;$C$6,"",$B41+TIME(0,$C$7,0)))</f>
        <v>0.729166666666667</v>
      </c>
      <c r="C42" s="23"/>
      <c r="D42" s="23"/>
      <c r="E42" s="24"/>
      <c r="F42" s="25"/>
    </row>
    <row r="43" customFormat="false" ht="15.75" hidden="false" customHeight="true" outlineLevel="0" collapsed="false">
      <c r="B43" s="22" t="n">
        <f aca="false">IF($B42="","",IF($B42+TIME(0,$C$7,0)&gt;$C$6,"",$B42+TIME(0,$C$7,0)))</f>
        <v>0.75</v>
      </c>
      <c r="C43" s="23"/>
      <c r="D43" s="23"/>
      <c r="E43" s="24"/>
      <c r="F43" s="25"/>
    </row>
    <row r="44" customFormat="false" ht="15.75" hidden="false" customHeight="true" outlineLevel="0" collapsed="false">
      <c r="B44" s="22" t="n">
        <f aca="false">IF($B43="","",IF($B43+TIME(0,$C$7,0)&gt;$C$6,"",$B43+TIME(0,$C$7,0)))</f>
        <v>0.770833333333333</v>
      </c>
      <c r="C44" s="23"/>
      <c r="D44" s="23"/>
      <c r="E44" s="24"/>
      <c r="F44" s="25"/>
    </row>
    <row r="45" customFormat="false" ht="15.75" hidden="false" customHeight="true" outlineLevel="0" collapsed="false">
      <c r="B45" s="22" t="n">
        <f aca="false">IF($B44="","",IF($B44+TIME(0,$C$7,0)&gt;$C$6,"",$B44+TIME(0,$C$7,0)))</f>
        <v>0.791666666666667</v>
      </c>
      <c r="C45" s="23"/>
      <c r="D45" s="23"/>
      <c r="E45" s="24"/>
      <c r="F45" s="25"/>
    </row>
    <row r="46" customFormat="false" ht="15.75" hidden="false" customHeight="true" outlineLevel="0" collapsed="false">
      <c r="B46" s="22" t="n">
        <f aca="false">IF($B45="","",IF($B45+TIME(0,$C$7,0)&gt;$C$6,"",$B45+TIME(0,$C$7,0)))</f>
        <v>0.8125</v>
      </c>
      <c r="C46" s="23"/>
      <c r="D46" s="23"/>
      <c r="E46" s="24"/>
      <c r="F46" s="25"/>
    </row>
    <row r="47" customFormat="false" ht="15.75" hidden="false" customHeight="true" outlineLevel="0" collapsed="false">
      <c r="B47" s="22" t="n">
        <f aca="false">IF($B46="","",IF($B46+TIME(0,$C$7,0)&gt;$C$6,"",$B46+TIME(0,$C$7,0)))</f>
        <v>0.833333333333333</v>
      </c>
      <c r="C47" s="23"/>
      <c r="D47" s="23"/>
      <c r="E47" s="24"/>
      <c r="F47" s="25"/>
    </row>
    <row r="48" customFormat="false" ht="15.75" hidden="false" customHeight="true" outlineLevel="0" collapsed="false">
      <c r="B48" s="22" t="n">
        <f aca="false">IF($B47="","",IF($B47+TIME(0,$C$7,0)&gt;$C$6,"",$B47+TIME(0,$C$7,0)))</f>
        <v>0.854166666666667</v>
      </c>
      <c r="C48" s="23"/>
      <c r="D48" s="23"/>
      <c r="E48" s="24"/>
      <c r="F48" s="25"/>
    </row>
    <row r="49" customFormat="false" ht="15.75" hidden="false" customHeight="true" outlineLevel="0" collapsed="false">
      <c r="B49" s="22" t="n">
        <f aca="false">IF($B48="","",IF($B48+TIME(0,$C$7,0)&gt;$C$6,"",$B48+TIME(0,$C$7,0)))</f>
        <v>0.875</v>
      </c>
      <c r="C49" s="23"/>
      <c r="D49" s="23"/>
      <c r="E49" s="24"/>
      <c r="F49" s="25"/>
    </row>
    <row r="50" customFormat="false" ht="15.75" hidden="false" customHeight="true" outlineLevel="0" collapsed="false">
      <c r="B50" s="22" t="n">
        <f aca="false">IF($B49="","",IF($B49+TIME(0,$C$7,0)&gt;$C$6,"",$B49+TIME(0,$C$7,0)))</f>
        <v>0.895833333333333</v>
      </c>
      <c r="C50" s="23"/>
      <c r="D50" s="23"/>
      <c r="E50" s="24"/>
      <c r="F50" s="25"/>
    </row>
    <row r="51" customFormat="false" ht="15.75" hidden="false" customHeight="true" outlineLevel="0" collapsed="false">
      <c r="B51" s="22" t="n">
        <f aca="false">IF($B50="","",IF($B50+TIME(0,$C$7,0)&gt;$C$6,"",$B50+TIME(0,$C$7,0)))</f>
        <v>0.916666666666667</v>
      </c>
      <c r="C51" s="23"/>
      <c r="D51" s="23"/>
      <c r="E51" s="24"/>
      <c r="F51" s="25"/>
    </row>
    <row r="52" customFormat="false" ht="15.75" hidden="false" customHeight="true" outlineLevel="0" collapsed="false">
      <c r="B52" s="22" t="str">
        <f aca="false">IF($B51="","",IF($B51+TIME(0,$C$7,0)&gt;$C$6,"",$B51+TIME(0,$C$7,0)))</f>
        <v/>
      </c>
      <c r="C52" s="23"/>
      <c r="D52" s="23"/>
      <c r="E52" s="24"/>
      <c r="F52" s="25"/>
    </row>
    <row r="53" customFormat="false" ht="15.75" hidden="false" customHeight="true" outlineLevel="0" collapsed="false">
      <c r="B53" s="22" t="str">
        <f aca="false">IF($B52="","",IF($B52+TIME(0,$C$7,0)&gt;$C$6,"",$B52+TIME(0,$C$7,0)))</f>
        <v/>
      </c>
      <c r="C53" s="23"/>
      <c r="D53" s="23"/>
      <c r="E53" s="24"/>
      <c r="F53" s="25"/>
    </row>
    <row r="54" customFormat="false" ht="15.75" hidden="false" customHeight="true" outlineLevel="0" collapsed="false">
      <c r="B54" s="22" t="str">
        <f aca="false">IF($B53="","",IF($B53+TIME(0,$C$7,0)&gt;$C$6,"",$B53+TIME(0,$C$7,0)))</f>
        <v/>
      </c>
      <c r="C54" s="23"/>
      <c r="D54" s="23"/>
      <c r="E54" s="24"/>
      <c r="F54" s="25"/>
    </row>
    <row r="55" customFormat="false" ht="15.75" hidden="false" customHeight="true" outlineLevel="0" collapsed="false">
      <c r="B55" s="22" t="str">
        <f aca="false">IF($B54="","",IF($B54+TIME(0,$C$7,0)&gt;$C$6,"",$B54+TIME(0,$C$7,0)))</f>
        <v/>
      </c>
      <c r="C55" s="23"/>
      <c r="D55" s="23"/>
      <c r="E55" s="24"/>
      <c r="F55" s="25"/>
    </row>
    <row r="56" customFormat="false" ht="15.75" hidden="false" customHeight="true" outlineLevel="0" collapsed="false">
      <c r="B56" s="22" t="str">
        <f aca="false">IF($B55="","",IF($B55+TIME(0,$C$7,0)&gt;$C$6,"",$B55+TIME(0,$C$7,0)))</f>
        <v/>
      </c>
      <c r="C56" s="23"/>
      <c r="D56" s="23"/>
      <c r="E56" s="24"/>
      <c r="F56" s="25"/>
    </row>
    <row r="57" customFormat="false" ht="15.75" hidden="false" customHeight="true" outlineLevel="0" collapsed="false">
      <c r="B57" s="22" t="str">
        <f aca="false">IF($B56="","",IF($B56+TIME(0,$C$7,0)&gt;$C$6,"",$B56+TIME(0,$C$7,0)))</f>
        <v/>
      </c>
      <c r="C57" s="23"/>
      <c r="D57" s="23"/>
      <c r="E57" s="24"/>
      <c r="F57" s="25"/>
    </row>
    <row r="58" customFormat="false" ht="15.75" hidden="false" customHeight="true" outlineLevel="0" collapsed="false">
      <c r="B58" s="22" t="str">
        <f aca="false">IF($B57="","",IF($B57+TIME(0,$C$7,0)&gt;$C$6,"",$B57+TIME(0,$C$7,0)))</f>
        <v/>
      </c>
      <c r="C58" s="23"/>
      <c r="D58" s="23"/>
      <c r="E58" s="24"/>
      <c r="F58" s="25"/>
    </row>
    <row r="59" customFormat="false" ht="15.75" hidden="false" customHeight="true" outlineLevel="0" collapsed="false">
      <c r="B59" s="22" t="str">
        <f aca="false">IF($B58="","",IF($B58+TIME(0,$C$7,0)&gt;$C$6,"",$B58+TIME(0,$C$7,0)))</f>
        <v/>
      </c>
      <c r="C59" s="23"/>
      <c r="D59" s="23"/>
      <c r="E59" s="24"/>
      <c r="F59" s="25"/>
    </row>
    <row r="60" customFormat="false" ht="15.75" hidden="false" customHeight="true" outlineLevel="0" collapsed="false">
      <c r="B60" s="22" t="str">
        <f aca="false">IF($B59="","",IF($B59+TIME(0,$C$7,0)&gt;$C$6,"",$B59+TIME(0,$C$7,0)))</f>
        <v/>
      </c>
      <c r="C60" s="23"/>
      <c r="D60" s="23"/>
      <c r="E60" s="24"/>
      <c r="F60" s="25"/>
    </row>
    <row r="61" customFormat="false" ht="15.75" hidden="false" customHeight="true" outlineLevel="0" collapsed="false">
      <c r="B61" s="22" t="str">
        <f aca="false">IF($B60="","",IF($B60+TIME(0,$C$7,0)&gt;$C$6,"",$B60+TIME(0,$C$7,0)))</f>
        <v/>
      </c>
      <c r="C61" s="23"/>
      <c r="D61" s="23"/>
      <c r="E61" s="24"/>
      <c r="F61" s="25"/>
    </row>
    <row r="62" customFormat="false" ht="15.75" hidden="false" customHeight="true" outlineLevel="0" collapsed="false">
      <c r="B62" s="22" t="str">
        <f aca="false">IF($B61="","",IF($B61+TIME(0,$C$7,0)&gt;$C$6,"",$B61+TIME(0,$C$7,0)))</f>
        <v/>
      </c>
      <c r="C62" s="23"/>
      <c r="D62" s="23"/>
      <c r="E62" s="24"/>
      <c r="F62" s="25"/>
    </row>
    <row r="63" customFormat="false" ht="15.75" hidden="false" customHeight="true" outlineLevel="0" collapsed="false">
      <c r="B63" s="22" t="str">
        <f aca="false">IF($B62="","",IF($B62+TIME(0,$C$7,0)&gt;$C$6,"",$B62+TIME(0,$C$7,0)))</f>
        <v/>
      </c>
      <c r="C63" s="23"/>
      <c r="D63" s="23"/>
      <c r="E63" s="24"/>
      <c r="F63" s="25"/>
    </row>
    <row r="64" customFormat="false" ht="15.75" hidden="false" customHeight="true" outlineLevel="0" collapsed="false">
      <c r="B64" s="22" t="str">
        <f aca="false">IF($B63="","",IF($B63+TIME(0,$C$7,0)&gt;$C$6,"",$B63+TIME(0,$C$7,0)))</f>
        <v/>
      </c>
      <c r="C64" s="23"/>
      <c r="D64" s="23"/>
      <c r="E64" s="24"/>
      <c r="F64" s="25"/>
    </row>
    <row r="65" customFormat="false" ht="15.75" hidden="false" customHeight="true" outlineLevel="0" collapsed="false">
      <c r="B65" s="22" t="str">
        <f aca="false">IF($B64="","",IF($B64+TIME(0,$C$7,0)&gt;$C$6,"",$B64+TIME(0,$C$7,0)))</f>
        <v/>
      </c>
      <c r="C65" s="23"/>
      <c r="D65" s="23"/>
      <c r="E65" s="24"/>
      <c r="F65" s="25"/>
    </row>
    <row r="66" customFormat="false" ht="15.75" hidden="false" customHeight="true" outlineLevel="0" collapsed="false">
      <c r="B66" s="22" t="str">
        <f aca="false">IF($B65="","",IF($B65+TIME(0,$C$7,0)&gt;$C$6,"",$B65+TIME(0,$C$7,0)))</f>
        <v/>
      </c>
      <c r="C66" s="23"/>
      <c r="D66" s="23"/>
      <c r="E66" s="24"/>
      <c r="F66" s="25"/>
    </row>
    <row r="67" customFormat="false" ht="15.75" hidden="false" customHeight="true" outlineLevel="0" collapsed="false">
      <c r="B67" s="22" t="str">
        <f aca="false">IF($B66="","",IF($B66+TIME(0,$C$7,0)&gt;$C$6,"",$B66+TIME(0,$C$7,0)))</f>
        <v/>
      </c>
      <c r="C67" s="23"/>
      <c r="D67" s="23"/>
      <c r="E67" s="24"/>
      <c r="F67" s="25"/>
    </row>
    <row r="68" customFormat="false" ht="15.75" hidden="false" customHeight="true" outlineLevel="0" collapsed="false">
      <c r="B68" s="22" t="str">
        <f aca="false">IF($B67="","",IF($B67+TIME(0,$C$7,0)&gt;$C$6,"",$B67+TIME(0,$C$7,0)))</f>
        <v/>
      </c>
      <c r="C68" s="23"/>
      <c r="D68" s="23"/>
      <c r="E68" s="24"/>
      <c r="F68" s="25"/>
    </row>
    <row r="69" customFormat="false" ht="15.75" hidden="false" customHeight="true" outlineLevel="0" collapsed="false">
      <c r="B69" s="22" t="str">
        <f aca="false">IF($B68="","",IF($B68+TIME(0,$C$7,0)&gt;$C$6,"",$B68+TIME(0,$C$7,0)))</f>
        <v/>
      </c>
      <c r="C69" s="23"/>
      <c r="D69" s="23"/>
      <c r="E69" s="24"/>
      <c r="F69" s="25"/>
    </row>
    <row r="70" customFormat="false" ht="15.75" hidden="false" customHeight="true" outlineLevel="0" collapsed="false">
      <c r="B70" s="22" t="str">
        <f aca="false">IF($B69="","",IF($B69+TIME(0,$C$7,0)&gt;$C$6,"",$B69+TIME(0,$C$7,0)))</f>
        <v/>
      </c>
      <c r="C70" s="23"/>
      <c r="D70" s="23"/>
      <c r="E70" s="24"/>
      <c r="F70" s="25"/>
    </row>
    <row r="71" customFormat="false" ht="15.75" hidden="false" customHeight="true" outlineLevel="0" collapsed="false">
      <c r="B71" s="22" t="str">
        <f aca="false">IF($B70="","",IF($B70+TIME(0,$C$7,0)&gt;$C$6,"",$B70+TIME(0,$C$7,0)))</f>
        <v/>
      </c>
      <c r="C71" s="23"/>
      <c r="D71" s="23"/>
      <c r="E71" s="24"/>
      <c r="F71" s="25"/>
    </row>
    <row r="72" customFormat="false" ht="15.75" hidden="false" customHeight="true" outlineLevel="0" collapsed="false">
      <c r="B72" s="22" t="str">
        <f aca="false">IF($B71="","",IF($B71+TIME(0,$C$7,0)&gt;$C$6,"",$B71+TIME(0,$C$7,0)))</f>
        <v/>
      </c>
      <c r="C72" s="23"/>
      <c r="D72" s="23"/>
      <c r="E72" s="24"/>
      <c r="F72" s="25"/>
    </row>
    <row r="73" customFormat="false" ht="15.75" hidden="false" customHeight="true" outlineLevel="0" collapsed="false">
      <c r="B73" s="22" t="str">
        <f aca="false">IF($B72="","",IF($B72+TIME(0,$C$7,0)&gt;$C$6,"",$B72+TIME(0,$C$7,0)))</f>
        <v/>
      </c>
      <c r="C73" s="23"/>
      <c r="D73" s="23"/>
      <c r="E73" s="24"/>
      <c r="F73" s="25"/>
    </row>
    <row r="74" customFormat="false" ht="15.75" hidden="false" customHeight="true" outlineLevel="0" collapsed="false">
      <c r="B74" s="22" t="str">
        <f aca="false">IF($B73="","",IF($B73+TIME(0,$C$7,0)&gt;$C$6,"",$B73+TIME(0,$C$7,0)))</f>
        <v/>
      </c>
      <c r="C74" s="23"/>
      <c r="D74" s="23"/>
      <c r="E74" s="24"/>
      <c r="F74" s="25"/>
    </row>
    <row r="75" customFormat="false" ht="15.75" hidden="false" customHeight="true" outlineLevel="0" collapsed="false">
      <c r="B75" s="22" t="str">
        <f aca="false">IF($B74="","",IF($B74+TIME(0,$C$7,0)&gt;$C$6,"",$B74+TIME(0,$C$7,0)))</f>
        <v/>
      </c>
      <c r="C75" s="23"/>
      <c r="D75" s="23"/>
      <c r="E75" s="24"/>
      <c r="F75" s="25"/>
    </row>
    <row r="76" customFormat="false" ht="15.75" hidden="false" customHeight="true" outlineLevel="0" collapsed="false">
      <c r="B76" s="22" t="str">
        <f aca="false">IF($B75="","",IF($B75+TIME(0,$C$7,0)&gt;$C$6,"",$B75+TIME(0,$C$7,0)))</f>
        <v/>
      </c>
      <c r="C76" s="23"/>
      <c r="D76" s="23"/>
      <c r="E76" s="24"/>
      <c r="F76" s="25"/>
    </row>
  </sheetData>
  <mergeCells count="13">
    <mergeCell ref="B2:F2"/>
    <mergeCell ref="B4:F4"/>
    <mergeCell ref="H4:K4"/>
    <mergeCell ref="D5:F5"/>
    <mergeCell ref="D6:F6"/>
    <mergeCell ref="D7:F7"/>
    <mergeCell ref="B10:F10"/>
    <mergeCell ref="C11:D11"/>
    <mergeCell ref="C12:D12"/>
    <mergeCell ref="C13:D13"/>
    <mergeCell ref="B14:F14"/>
    <mergeCell ref="H22:K25"/>
    <mergeCell ref="H27:K29"/>
  </mergeCells>
  <conditionalFormatting sqref="B17:B76">
    <cfRule type="expression" priority="2" aboveAverage="0" equalAverage="0" bottom="0" percent="0" rank="0" text="" dxfId="0">
      <formula>AND($B17&lt;&gt;"",MINUTE($B17)=0)</formula>
    </cfRule>
  </conditionalFormatting>
  <conditionalFormatting sqref="B17:F76">
    <cfRule type="expression" priority="3" aboveAverage="0" equalAverage="0" bottom="0" percent="0" rank="0" text="" dxfId="1">
      <formula>$B17=""</formula>
    </cfRule>
  </conditionalFormatting>
  <dataValidations count="3">
    <dataValidation allowBlank="false" errorStyle="stop" operator="between" showDropDown="false" showErrorMessage="false" showInputMessage="false" sqref="C7" type="list">
      <formula1>"15,30,60"</formula1>
      <formula2>0</formula2>
    </dataValidation>
    <dataValidation allowBlank="true" errorStyle="stop" operator="between" showDropDown="false" showErrorMessage="false" showInputMessage="false" sqref="D17:D76" type="list">
      <formula1>Categories!$B$5:$B$12</formula1>
      <formula2>0</formula2>
    </dataValidation>
    <dataValidation allowBlank="true" errorStyle="stop" operator="between" showDropDown="false" showErrorMessage="false" showInputMessage="false" sqref="E11:E13 E17:E76" type="list">
      <formula1>"x"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9" min="3" style="0" width="9"/>
    <col collapsed="false" customWidth="true" hidden="false" outlineLevel="0" max="12" min="10" style="0" width="12"/>
  </cols>
  <sheetData>
    <row r="2" customFormat="false" ht="25.5" hidden="false" customHeight="true" outlineLevel="0" collapsed="false">
      <c r="B2" s="1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5" hidden="false" customHeight="false" outlineLevel="0" collapsed="false">
      <c r="B3" s="5" t="s">
        <v>76</v>
      </c>
      <c r="C3" s="7"/>
      <c r="D3" s="7"/>
      <c r="E3" s="7"/>
    </row>
    <row r="5" customFormat="false" ht="15" hidden="false" customHeight="false" outlineLevel="0" collapsed="false">
      <c r="B5" s="11" t="s">
        <v>44</v>
      </c>
      <c r="C5" s="11" t="s">
        <v>77</v>
      </c>
      <c r="D5" s="11" t="s">
        <v>78</v>
      </c>
      <c r="E5" s="11" t="s">
        <v>79</v>
      </c>
      <c r="F5" s="11" t="s">
        <v>80</v>
      </c>
      <c r="G5" s="11" t="s">
        <v>81</v>
      </c>
      <c r="H5" s="11" t="s">
        <v>82</v>
      </c>
      <c r="I5" s="11" t="s">
        <v>83</v>
      </c>
      <c r="J5" s="11" t="s">
        <v>84</v>
      </c>
      <c r="K5" s="11" t="s">
        <v>85</v>
      </c>
      <c r="L5" s="11" t="s">
        <v>86</v>
      </c>
    </row>
    <row r="6" customFormat="false" ht="15" hidden="false" customHeight="false" outlineLevel="0" collapsed="false">
      <c r="B6" s="12" t="str">
        <f aca="false">Categories!$B$5</f>
        <v>Deep Work</v>
      </c>
      <c r="C6" s="28"/>
      <c r="D6" s="28"/>
      <c r="E6" s="28"/>
      <c r="F6" s="28"/>
      <c r="G6" s="28"/>
      <c r="H6" s="28"/>
      <c r="I6" s="28"/>
      <c r="J6" s="15" t="n">
        <f aca="false">SUM(C6:I6)</f>
        <v>0</v>
      </c>
      <c r="K6" s="29" t="n">
        <v>10</v>
      </c>
      <c r="L6" s="30" t="n">
        <f aca="false">J6-K6</f>
        <v>-10</v>
      </c>
    </row>
    <row r="7" customFormat="false" ht="15" hidden="false" customHeight="false" outlineLevel="0" collapsed="false">
      <c r="B7" s="12" t="str">
        <f aca="false">Categories!$B$6</f>
        <v>Client Work</v>
      </c>
      <c r="C7" s="28"/>
      <c r="D7" s="28"/>
      <c r="E7" s="28"/>
      <c r="F7" s="28"/>
      <c r="G7" s="28"/>
      <c r="H7" s="28"/>
      <c r="I7" s="28"/>
      <c r="J7" s="15" t="n">
        <f aca="false">SUM(C7:I7)</f>
        <v>0</v>
      </c>
      <c r="K7" s="29" t="n">
        <v>12</v>
      </c>
      <c r="L7" s="30" t="n">
        <f aca="false">J7-K7</f>
        <v>-12</v>
      </c>
    </row>
    <row r="8" customFormat="false" ht="15" hidden="false" customHeight="false" outlineLevel="0" collapsed="false">
      <c r="B8" s="12" t="str">
        <f aca="false">Categories!$B$7</f>
        <v>Sales / Outreach</v>
      </c>
      <c r="C8" s="28"/>
      <c r="D8" s="28"/>
      <c r="E8" s="28"/>
      <c r="F8" s="28"/>
      <c r="G8" s="28"/>
      <c r="H8" s="28"/>
      <c r="I8" s="28"/>
      <c r="J8" s="15" t="n">
        <f aca="false">SUM(C8:I8)</f>
        <v>0</v>
      </c>
      <c r="K8" s="29" t="n">
        <v>6</v>
      </c>
      <c r="L8" s="30" t="n">
        <f aca="false">J8-K8</f>
        <v>-6</v>
      </c>
    </row>
    <row r="9" customFormat="false" ht="15" hidden="false" customHeight="false" outlineLevel="0" collapsed="false">
      <c r="B9" s="12" t="str">
        <f aca="false">Categories!$B$8</f>
        <v>Admin</v>
      </c>
      <c r="C9" s="28"/>
      <c r="D9" s="28"/>
      <c r="E9" s="28"/>
      <c r="F9" s="28"/>
      <c r="G9" s="28"/>
      <c r="H9" s="28"/>
      <c r="I9" s="28"/>
      <c r="J9" s="15" t="n">
        <f aca="false">SUM(C9:I9)</f>
        <v>0</v>
      </c>
      <c r="K9" s="29" t="n">
        <v>5</v>
      </c>
      <c r="L9" s="30" t="n">
        <f aca="false">J9-K9</f>
        <v>-5</v>
      </c>
    </row>
    <row r="10" customFormat="false" ht="15" hidden="false" customHeight="false" outlineLevel="0" collapsed="false">
      <c r="B10" s="12" t="str">
        <f aca="false">Categories!$B$9</f>
        <v>Fitness</v>
      </c>
      <c r="C10" s="28"/>
      <c r="D10" s="28"/>
      <c r="E10" s="28"/>
      <c r="F10" s="28"/>
      <c r="G10" s="28"/>
      <c r="H10" s="28"/>
      <c r="I10" s="28"/>
      <c r="J10" s="15" t="n">
        <f aca="false">SUM(C10:I10)</f>
        <v>0</v>
      </c>
      <c r="K10" s="29" t="n">
        <v>5</v>
      </c>
      <c r="L10" s="30" t="n">
        <f aca="false">J10-K10</f>
        <v>-5</v>
      </c>
    </row>
    <row r="11" customFormat="false" ht="15" hidden="false" customHeight="false" outlineLevel="0" collapsed="false">
      <c r="B11" s="12" t="str">
        <f aca="false">Categories!$B$10</f>
        <v>Family / Personal</v>
      </c>
      <c r="C11" s="28"/>
      <c r="D11" s="28"/>
      <c r="E11" s="28"/>
      <c r="F11" s="28"/>
      <c r="G11" s="28"/>
      <c r="H11" s="28"/>
      <c r="I11" s="28"/>
      <c r="J11" s="15" t="n">
        <f aca="false">SUM(C11:I11)</f>
        <v>0</v>
      </c>
      <c r="K11" s="29" t="n">
        <v>14</v>
      </c>
      <c r="L11" s="30" t="n">
        <f aca="false">J11-K11</f>
        <v>-14</v>
      </c>
    </row>
    <row r="12" customFormat="false" ht="15" hidden="false" customHeight="false" outlineLevel="0" collapsed="false">
      <c r="B12" s="12" t="str">
        <f aca="false">Categories!$B$11</f>
        <v>Learning</v>
      </c>
      <c r="C12" s="28"/>
      <c r="D12" s="28"/>
      <c r="E12" s="28"/>
      <c r="F12" s="28"/>
      <c r="G12" s="28"/>
      <c r="H12" s="28"/>
      <c r="I12" s="28"/>
      <c r="J12" s="15" t="n">
        <f aca="false">SUM(C12:I12)</f>
        <v>0</v>
      </c>
      <c r="K12" s="29" t="n">
        <v>3</v>
      </c>
      <c r="L12" s="30" t="n">
        <f aca="false">J12-K12</f>
        <v>-3</v>
      </c>
    </row>
    <row r="13" customFormat="false" ht="15" hidden="false" customHeight="false" outlineLevel="0" collapsed="false">
      <c r="B13" s="12" t="str">
        <f aca="false">Categories!$B$12</f>
        <v>Buffer / Rest</v>
      </c>
      <c r="C13" s="28"/>
      <c r="D13" s="28"/>
      <c r="E13" s="28"/>
      <c r="F13" s="28"/>
      <c r="G13" s="28"/>
      <c r="H13" s="28"/>
      <c r="I13" s="28"/>
      <c r="J13" s="15" t="n">
        <f aca="false">SUM(C13:I13)</f>
        <v>0</v>
      </c>
      <c r="K13" s="29" t="n">
        <v>5</v>
      </c>
      <c r="L13" s="30" t="n">
        <f aca="false">J13-K13</f>
        <v>-5</v>
      </c>
    </row>
    <row r="14" customFormat="false" ht="15" hidden="false" customHeight="false" outlineLevel="0" collapsed="false">
      <c r="B14" s="18" t="s">
        <v>87</v>
      </c>
      <c r="C14" s="31" t="n">
        <f aca="false">SUM(C6:C13)</f>
        <v>0</v>
      </c>
      <c r="D14" s="31" t="n">
        <f aca="false">SUM(D6:D13)</f>
        <v>0</v>
      </c>
      <c r="E14" s="31" t="n">
        <f aca="false">SUM(E6:E13)</f>
        <v>0</v>
      </c>
      <c r="F14" s="31" t="n">
        <f aca="false">SUM(F6:F13)</f>
        <v>0</v>
      </c>
      <c r="G14" s="31" t="n">
        <f aca="false">SUM(G6:G13)</f>
        <v>0</v>
      </c>
      <c r="H14" s="31" t="n">
        <f aca="false">SUM(H6:H13)</f>
        <v>0</v>
      </c>
      <c r="I14" s="31" t="n">
        <f aca="false">SUM(I6:I13)</f>
        <v>0</v>
      </c>
      <c r="J14" s="31" t="n">
        <f aca="false">SUM(J6:J13)</f>
        <v>0</v>
      </c>
      <c r="K14" s="31" t="n">
        <f aca="false">SUM(K6:K13)</f>
        <v>60</v>
      </c>
      <c r="L14" s="31" t="n">
        <f aca="false">SUM(L6:L13)</f>
        <v>-60</v>
      </c>
    </row>
    <row r="16" customFormat="false" ht="15" hidden="false" customHeight="false" outlineLevel="0" collapsed="false">
      <c r="B16" s="5" t="s">
        <v>88</v>
      </c>
      <c r="J16" s="15" t="n">
        <f aca="false">168-J14</f>
        <v>168</v>
      </c>
    </row>
    <row r="17" customFormat="false" ht="15" hidden="false" customHeight="true" outlineLevel="0" collapsed="false">
      <c r="B17" s="27" t="s">
        <v>89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customFormat="false" ht="15" hidden="false" customHeight="false" outlineLevel="0" collapsed="false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20" customFormat="false" ht="15" hidden="false" customHeight="false" outlineLevel="0" collapsed="false">
      <c r="B20" s="10" t="s">
        <v>90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4">
    <mergeCell ref="B2:L2"/>
    <mergeCell ref="C3:E3"/>
    <mergeCell ref="B17:L18"/>
    <mergeCell ref="B20:L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6"/>
    <col collapsed="false" customWidth="true" hidden="false" outlineLevel="0" max="9" min="3" style="0" width="7"/>
    <col collapsed="false" customWidth="true" hidden="false" outlineLevel="0" max="11" min="10" style="0" width="10"/>
  </cols>
  <sheetData>
    <row r="2" customFormat="false" ht="25.5" hidden="false" customHeight="true" outlineLevel="0" collapsed="false">
      <c r="B2" s="1" t="s">
        <v>91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15" hidden="false" customHeight="false" outlineLevel="0" collapsed="false">
      <c r="B3" s="2" t="s">
        <v>92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5" hidden="false" customHeight="false" outlineLevel="0" collapsed="false">
      <c r="B5" s="11" t="s">
        <v>93</v>
      </c>
      <c r="C5" s="11" t="s">
        <v>77</v>
      </c>
      <c r="D5" s="11" t="s">
        <v>78</v>
      </c>
      <c r="E5" s="11" t="s">
        <v>79</v>
      </c>
      <c r="F5" s="11" t="s">
        <v>80</v>
      </c>
      <c r="G5" s="11" t="s">
        <v>81</v>
      </c>
      <c r="H5" s="11" t="s">
        <v>82</v>
      </c>
      <c r="I5" s="11" t="s">
        <v>83</v>
      </c>
      <c r="J5" s="11" t="s">
        <v>94</v>
      </c>
      <c r="K5" s="11" t="s">
        <v>95</v>
      </c>
    </row>
    <row r="6" customFormat="false" ht="18" hidden="false" customHeight="true" outlineLevel="0" collapsed="false">
      <c r="B6" s="23" t="s">
        <v>96</v>
      </c>
      <c r="C6" s="24"/>
      <c r="D6" s="24"/>
      <c r="E6" s="24"/>
      <c r="F6" s="24"/>
      <c r="G6" s="24"/>
      <c r="H6" s="24"/>
      <c r="I6" s="24"/>
      <c r="J6" s="32" t="n">
        <f aca="false">COUNTIF(C6:I6,"x")</f>
        <v>0</v>
      </c>
      <c r="K6" s="26" t="n">
        <f aca="false">J6/7</f>
        <v>0</v>
      </c>
    </row>
    <row r="7" customFormat="false" ht="18" hidden="false" customHeight="true" outlineLevel="0" collapsed="false">
      <c r="B7" s="23" t="s">
        <v>97</v>
      </c>
      <c r="C7" s="24"/>
      <c r="D7" s="24"/>
      <c r="E7" s="24"/>
      <c r="F7" s="24"/>
      <c r="G7" s="24"/>
      <c r="H7" s="24"/>
      <c r="I7" s="24"/>
      <c r="J7" s="32" t="n">
        <f aca="false">COUNTIF(C7:I7,"x")</f>
        <v>0</v>
      </c>
      <c r="K7" s="26" t="n">
        <f aca="false">J7/7</f>
        <v>0</v>
      </c>
    </row>
    <row r="8" customFormat="false" ht="18" hidden="false" customHeight="true" outlineLevel="0" collapsed="false">
      <c r="B8" s="23" t="s">
        <v>98</v>
      </c>
      <c r="C8" s="24"/>
      <c r="D8" s="24"/>
      <c r="E8" s="24"/>
      <c r="F8" s="24"/>
      <c r="G8" s="24"/>
      <c r="H8" s="24"/>
      <c r="I8" s="24"/>
      <c r="J8" s="32" t="n">
        <f aca="false">COUNTIF(C8:I8,"x")</f>
        <v>0</v>
      </c>
      <c r="K8" s="26" t="n">
        <f aca="false">J8/7</f>
        <v>0</v>
      </c>
    </row>
    <row r="9" customFormat="false" ht="18" hidden="false" customHeight="true" outlineLevel="0" collapsed="false">
      <c r="B9" s="23" t="s">
        <v>99</v>
      </c>
      <c r="C9" s="24"/>
      <c r="D9" s="24"/>
      <c r="E9" s="24"/>
      <c r="F9" s="24"/>
      <c r="G9" s="24"/>
      <c r="H9" s="24"/>
      <c r="I9" s="24"/>
      <c r="J9" s="32" t="n">
        <f aca="false">COUNTIF(C9:I9,"x")</f>
        <v>0</v>
      </c>
      <c r="K9" s="26" t="n">
        <f aca="false">J9/7</f>
        <v>0</v>
      </c>
    </row>
    <row r="10" customFormat="false" ht="18" hidden="false" customHeight="true" outlineLevel="0" collapsed="false">
      <c r="B10" s="23" t="s">
        <v>100</v>
      </c>
      <c r="C10" s="24"/>
      <c r="D10" s="24"/>
      <c r="E10" s="24"/>
      <c r="F10" s="24"/>
      <c r="G10" s="24"/>
      <c r="H10" s="24"/>
      <c r="I10" s="24"/>
      <c r="J10" s="32" t="n">
        <f aca="false">COUNTIF(C10:I10,"x")</f>
        <v>0</v>
      </c>
      <c r="K10" s="26" t="n">
        <f aca="false">J10/7</f>
        <v>0</v>
      </c>
    </row>
    <row r="11" customFormat="false" ht="18" hidden="false" customHeight="true" outlineLevel="0" collapsed="false">
      <c r="B11" s="23" t="s">
        <v>101</v>
      </c>
      <c r="C11" s="24"/>
      <c r="D11" s="24"/>
      <c r="E11" s="24"/>
      <c r="F11" s="24"/>
      <c r="G11" s="24"/>
      <c r="H11" s="24"/>
      <c r="I11" s="24"/>
      <c r="J11" s="32" t="n">
        <f aca="false">COUNTIF(C11:I11,"x")</f>
        <v>0</v>
      </c>
      <c r="K11" s="26" t="n">
        <f aca="false">J11/7</f>
        <v>0</v>
      </c>
    </row>
    <row r="12" customFormat="false" ht="18" hidden="false" customHeight="true" outlineLevel="0" collapsed="false">
      <c r="B12" s="23"/>
      <c r="C12" s="24"/>
      <c r="D12" s="24"/>
      <c r="E12" s="24"/>
      <c r="F12" s="24"/>
      <c r="G12" s="24"/>
      <c r="H12" s="24"/>
      <c r="I12" s="24"/>
      <c r="J12" s="32" t="n">
        <f aca="false">COUNTIF(C12:I12,"x")</f>
        <v>0</v>
      </c>
      <c r="K12" s="26" t="n">
        <f aca="false">J12/7</f>
        <v>0</v>
      </c>
    </row>
    <row r="13" customFormat="false" ht="15" hidden="false" customHeight="false" outlineLevel="0" collapsed="false">
      <c r="B13" s="18" t="s">
        <v>102</v>
      </c>
      <c r="C13" s="33" t="n">
        <f aca="false">COUNTIF(C6:C12,"x")</f>
        <v>0</v>
      </c>
      <c r="D13" s="33" t="n">
        <f aca="false">COUNTIF(D6:D12,"x")</f>
        <v>0</v>
      </c>
      <c r="E13" s="33" t="n">
        <f aca="false">COUNTIF(E6:E12,"x")</f>
        <v>0</v>
      </c>
      <c r="F13" s="33" t="n">
        <f aca="false">COUNTIF(F6:F12,"x")</f>
        <v>0</v>
      </c>
      <c r="G13" s="33" t="n">
        <f aca="false">COUNTIF(G6:G12,"x")</f>
        <v>0</v>
      </c>
      <c r="H13" s="33" t="n">
        <f aca="false">COUNTIF(H6:H12,"x")</f>
        <v>0</v>
      </c>
      <c r="I13" s="33" t="n">
        <f aca="false">COUNTIF(I6:I12,"x")</f>
        <v>0</v>
      </c>
      <c r="J13" s="33" t="n">
        <f aca="false">SUM(J6:J12)</f>
        <v>0</v>
      </c>
      <c r="K13" s="34" t="n">
        <f aca="false">IFERROR(J13/(COUNTA(B6:B12)*7),0)</f>
        <v>0</v>
      </c>
    </row>
    <row r="15" customFormat="false" ht="15" hidden="false" customHeight="false" outlineLevel="0" collapsed="false">
      <c r="B15" s="10" t="s">
        <v>103</v>
      </c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3">
    <mergeCell ref="B2:K2"/>
    <mergeCell ref="B3:K3"/>
    <mergeCell ref="B15:K15"/>
  </mergeCells>
  <dataValidations count="1">
    <dataValidation allowBlank="true" errorStyle="stop" operator="between" showDropDown="false" showErrorMessage="false" showInputMessage="false" sqref="C6:I12" type="list">
      <formula1>"x"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24"/>
    <col collapsed="false" customWidth="true" hidden="false" outlineLevel="0" max="3" min="3" style="0" width="55"/>
  </cols>
  <sheetData>
    <row r="2" customFormat="false" ht="24" hidden="false" customHeight="true" outlineLevel="0" collapsed="false">
      <c r="B2" s="1" t="s">
        <v>104</v>
      </c>
      <c r="C2" s="1"/>
    </row>
    <row r="4" customFormat="false" ht="15" hidden="false" customHeight="false" outlineLevel="0" collapsed="false">
      <c r="B4" s="35" t="s">
        <v>44</v>
      </c>
      <c r="C4" s="35" t="s">
        <v>105</v>
      </c>
    </row>
    <row r="5" customFormat="false" ht="25.5" hidden="false" customHeight="true" outlineLevel="0" collapsed="false">
      <c r="B5" s="23" t="s">
        <v>67</v>
      </c>
      <c r="C5" s="36" t="s">
        <v>106</v>
      </c>
    </row>
    <row r="6" customFormat="false" ht="25.5" hidden="false" customHeight="true" outlineLevel="0" collapsed="false">
      <c r="B6" s="23" t="s">
        <v>107</v>
      </c>
      <c r="C6" s="36" t="s">
        <v>108</v>
      </c>
    </row>
    <row r="7" customFormat="false" ht="25.5" hidden="false" customHeight="true" outlineLevel="0" collapsed="false">
      <c r="B7" s="23" t="s">
        <v>109</v>
      </c>
      <c r="C7" s="36" t="s">
        <v>110</v>
      </c>
    </row>
    <row r="8" customFormat="false" ht="25.5" hidden="false" customHeight="true" outlineLevel="0" collapsed="false">
      <c r="B8" s="23" t="s">
        <v>111</v>
      </c>
      <c r="C8" s="36" t="s">
        <v>112</v>
      </c>
    </row>
    <row r="9" customFormat="false" ht="25.5" hidden="false" customHeight="true" outlineLevel="0" collapsed="false">
      <c r="B9" s="23" t="s">
        <v>113</v>
      </c>
      <c r="C9" s="36" t="s">
        <v>114</v>
      </c>
    </row>
    <row r="10" customFormat="false" ht="25.5" hidden="false" customHeight="true" outlineLevel="0" collapsed="false">
      <c r="B10" s="23" t="s">
        <v>115</v>
      </c>
      <c r="C10" s="36" t="s">
        <v>116</v>
      </c>
    </row>
    <row r="11" customFormat="false" ht="25.5" hidden="false" customHeight="true" outlineLevel="0" collapsed="false">
      <c r="B11" s="23" t="s">
        <v>117</v>
      </c>
      <c r="C11" s="36" t="s">
        <v>118</v>
      </c>
    </row>
    <row r="12" customFormat="false" ht="25.5" hidden="false" customHeight="true" outlineLevel="0" collapsed="false">
      <c r="B12" s="23" t="s">
        <v>119</v>
      </c>
      <c r="C12" s="36" t="s">
        <v>120</v>
      </c>
    </row>
    <row r="14" customFormat="false" ht="15" hidden="false" customHeight="false" outlineLevel="0" collapsed="false">
      <c r="B14" s="10" t="s">
        <v>121</v>
      </c>
      <c r="C14" s="10"/>
    </row>
  </sheetData>
  <mergeCells count="2">
    <mergeCell ref="B2:C2"/>
    <mergeCell ref="B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2026-08-16T23:00:09Z</dcterms:created>
  <dc:creator>openpyxl</dc:creator>
  <dc:description/>
  <dc:language>en-US</dc:language>
  <cp:lastModifiedBy/>
  <dcterms:modified xsi:type="dcterms:W3CDTF">2026-08-16T23:00:09Z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